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18390" windowHeight="8955" activeTab="0"/>
  </bookViews>
  <sheets>
    <sheet name="大島レース2018時間差表" sheetId="1" r:id="rId1"/>
  </sheets>
  <definedNames>
    <definedName name="_xlnm.Print_Area" localSheetId="0">'大島レース2018時間差表'!$B$1:$O$32</definedName>
  </definedNames>
  <calcPr fullCalcOnLoad="1"/>
</workbook>
</file>

<file path=xl/sharedStrings.xml><?xml version="1.0" encoding="utf-8"?>
<sst xmlns="http://schemas.openxmlformats.org/spreadsheetml/2006/main" count="48" uniqueCount="47">
  <si>
    <t>コメント</t>
  </si>
  <si>
    <t>IRC (Time on Time)</t>
  </si>
  <si>
    <t>スクラッチボート枠内のデータ（赤字部分）を入れ替えれば、その艇を基準とした時間差表を作成することができます。</t>
  </si>
  <si>
    <t>ScratchBoat所要時間</t>
  </si>
  <si>
    <t>初島回航参考時間差</t>
  </si>
  <si>
    <t>時間差：分表示</t>
  </si>
  <si>
    <t>※注意：　このスクラッチシートは参考用です</t>
  </si>
  <si>
    <t>CONTESSA XIII</t>
  </si>
  <si>
    <t>GEFION</t>
  </si>
  <si>
    <t>FIRST40</t>
  </si>
  <si>
    <t>ScratchBoat</t>
  </si>
  <si>
    <t>本表はスクラッチボートと他艇との時間差を表示しています。</t>
  </si>
  <si>
    <t>スクラッチボート（B7セル）に自艇またはライバル艇をセットします。</t>
  </si>
  <si>
    <t>スクラッチボートが赤太文字（E7：K7)の所要時間でフィニッシュまたは特定の地点を通過するとしたら、</t>
  </si>
  <si>
    <t>青文字の艇（B8～B24)は表の時間差(分）で修正時間がイーブンになります。</t>
  </si>
  <si>
    <t>マイナスは先行する必要があり、プラスは遅れをとっても修正でイーブンに</t>
  </si>
  <si>
    <t>スクラッチボートの所要時間に対応した時間差を表示していますが、所要時間（赤太字E7～O7）を変更することも可能です。</t>
  </si>
  <si>
    <t>MAUPITI</t>
  </si>
  <si>
    <t>TCC</t>
  </si>
  <si>
    <t>RACE:　</t>
  </si>
  <si>
    <t>PROPAGANDA</t>
  </si>
  <si>
    <t>TREKKEE</t>
  </si>
  <si>
    <t>MISS NIPPON VIII</t>
  </si>
  <si>
    <t>ANDIAMO III</t>
  </si>
  <si>
    <t>ASUNARO</t>
  </si>
  <si>
    <t>FLEUR DE LIS VII</t>
  </si>
  <si>
    <t>MUIR 40 Custom</t>
  </si>
  <si>
    <t>COOKSON 12M</t>
  </si>
  <si>
    <t>FIRST40 Fin6</t>
  </si>
  <si>
    <t>FARR 36M</t>
  </si>
  <si>
    <t xml:space="preserve">A 35 </t>
  </si>
  <si>
    <t>J/V 35 CR</t>
  </si>
  <si>
    <t>XP 33</t>
  </si>
  <si>
    <t>SEAM 31</t>
  </si>
  <si>
    <t>BALTIC 35</t>
  </si>
  <si>
    <t>第６8回大島レース</t>
  </si>
  <si>
    <t>LADY KANON 6</t>
  </si>
  <si>
    <t>FUCHUR II</t>
  </si>
  <si>
    <t>HANAMIZUKI</t>
  </si>
  <si>
    <t>GASPARD3</t>
  </si>
  <si>
    <t>VEGA8</t>
  </si>
  <si>
    <t>MAGELLAN MAJOR VII</t>
  </si>
  <si>
    <t>REICHEL/PUGH 45</t>
  </si>
  <si>
    <t>DEHLER 41 R</t>
  </si>
  <si>
    <t>FIRST 40</t>
  </si>
  <si>
    <t>J 112</t>
  </si>
  <si>
    <t>OYSTER 55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</si>
</sst>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_ "/>
    <numFmt numFmtId="181" formatCode="0.000_ "/>
    <numFmt numFmtId="182" formatCode="0.0000_ "/>
    <numFmt numFmtId="183" formatCode="0.00_ "/>
    <numFmt numFmtId="184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>
        <color indexed="55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0" borderId="10" xfId="0" applyNumberFormat="1" applyFont="1" applyBorder="1" applyAlignment="1">
      <alignment/>
    </xf>
    <xf numFmtId="21" fontId="4" fillId="0" borderId="11" xfId="0" applyNumberFormat="1" applyFont="1" applyBorder="1" applyAlignment="1">
      <alignment/>
    </xf>
    <xf numFmtId="21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1" fontId="4" fillId="0" borderId="12" xfId="0" applyNumberFormat="1" applyFont="1" applyBorder="1" applyAlignment="1">
      <alignment/>
    </xf>
    <xf numFmtId="21" fontId="4" fillId="0" borderId="13" xfId="0" applyNumberFormat="1" applyFont="1" applyBorder="1" applyAlignment="1">
      <alignment/>
    </xf>
    <xf numFmtId="21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1" fontId="9" fillId="0" borderId="14" xfId="0" applyNumberFormat="1" applyFont="1" applyBorder="1" applyAlignment="1">
      <alignment/>
    </xf>
    <xf numFmtId="21" fontId="9" fillId="0" borderId="15" xfId="0" applyNumberFormat="1" applyFont="1" applyBorder="1" applyAlignment="1">
      <alignment/>
    </xf>
    <xf numFmtId="21" fontId="9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183" fontId="11" fillId="0" borderId="17" xfId="0" applyNumberFormat="1" applyFont="1" applyBorder="1" applyAlignment="1">
      <alignment/>
    </xf>
    <xf numFmtId="183" fontId="11" fillId="0" borderId="18" xfId="0" applyNumberFormat="1" applyFont="1" applyBorder="1" applyAlignment="1">
      <alignment/>
    </xf>
    <xf numFmtId="183" fontId="11" fillId="0" borderId="19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183" fontId="11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83" fontId="11" fillId="0" borderId="22" xfId="0" applyNumberFormat="1" applyFont="1" applyBorder="1" applyAlignment="1">
      <alignment/>
    </xf>
    <xf numFmtId="183" fontId="11" fillId="0" borderId="23" xfId="0" applyNumberFormat="1" applyFont="1" applyBorder="1" applyAlignment="1">
      <alignment/>
    </xf>
    <xf numFmtId="183" fontId="11" fillId="0" borderId="24" xfId="0" applyNumberFormat="1" applyFont="1" applyBorder="1" applyAlignment="1">
      <alignment/>
    </xf>
    <xf numFmtId="183" fontId="11" fillId="0" borderId="25" xfId="0" applyNumberFormat="1" applyFont="1" applyBorder="1" applyAlignment="1">
      <alignment/>
    </xf>
    <xf numFmtId="21" fontId="0" fillId="0" borderId="0" xfId="0" applyNumberFormat="1" applyAlignment="1">
      <alignment/>
    </xf>
    <xf numFmtId="0" fontId="13" fillId="0" borderId="22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0" xfId="0" applyAlignment="1">
      <alignment horizontal="center"/>
    </xf>
    <xf numFmtId="181" fontId="8" fillId="0" borderId="33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34" xfId="0" applyFont="1" applyBorder="1" applyAlignment="1">
      <alignment/>
    </xf>
    <xf numFmtId="0" fontId="13" fillId="0" borderId="35" xfId="0" applyFont="1" applyBorder="1" applyAlignment="1">
      <alignment/>
    </xf>
    <xf numFmtId="181" fontId="10" fillId="0" borderId="36" xfId="0" applyNumberFormat="1" applyFont="1" applyBorder="1" applyAlignment="1">
      <alignment horizontal="center"/>
    </xf>
    <xf numFmtId="183" fontId="11" fillId="0" borderId="34" xfId="0" applyNumberFormat="1" applyFont="1" applyBorder="1" applyAlignment="1">
      <alignment/>
    </xf>
    <xf numFmtId="183" fontId="11" fillId="0" borderId="36" xfId="0" applyNumberFormat="1" applyFont="1" applyBorder="1" applyAlignment="1">
      <alignment/>
    </xf>
    <xf numFmtId="183" fontId="11" fillId="0" borderId="37" xfId="0" applyNumberFormat="1" applyFont="1" applyBorder="1" applyAlignment="1">
      <alignment/>
    </xf>
    <xf numFmtId="183" fontId="11" fillId="0" borderId="3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PageLayoutView="0" workbookViewId="0" topLeftCell="B1">
      <selection activeCell="E24" sqref="E24"/>
    </sheetView>
  </sheetViews>
  <sheetFormatPr defaultColWidth="9.00390625" defaultRowHeight="13.5"/>
  <cols>
    <col min="1" max="1" width="6.25390625" style="0" customWidth="1"/>
    <col min="2" max="2" width="22.375" style="0" customWidth="1"/>
    <col min="3" max="3" width="16.625" style="0" customWidth="1"/>
    <col min="4" max="4" width="7.625" style="38" customWidth="1"/>
    <col min="5" max="15" width="8.625" style="0" customWidth="1"/>
    <col min="16" max="16" width="0.74609375" style="0" customWidth="1"/>
  </cols>
  <sheetData>
    <row r="1" ht="26.25" customHeight="1">
      <c r="B1" s="12" t="s">
        <v>6</v>
      </c>
    </row>
    <row r="2" ht="30" customHeight="1">
      <c r="B2" s="1" t="s">
        <v>1</v>
      </c>
    </row>
    <row r="3" spans="2:3" ht="13.5">
      <c r="B3" s="7" t="s">
        <v>19</v>
      </c>
      <c r="C3" s="8" t="s">
        <v>35</v>
      </c>
    </row>
    <row r="4" spans="2:3" ht="13.5">
      <c r="B4" s="2"/>
      <c r="C4" t="s">
        <v>5</v>
      </c>
    </row>
    <row r="5" ht="15" thickBot="1">
      <c r="B5" s="6"/>
    </row>
    <row r="6" spans="2:15" ht="15">
      <c r="B6" s="31" t="s">
        <v>10</v>
      </c>
      <c r="C6" s="32"/>
      <c r="D6" s="33" t="s">
        <v>18</v>
      </c>
      <c r="E6" s="3"/>
      <c r="F6" s="5"/>
      <c r="G6" s="11" t="s">
        <v>3</v>
      </c>
      <c r="H6" s="10"/>
      <c r="I6" s="9"/>
      <c r="J6" s="9"/>
      <c r="K6" s="9"/>
      <c r="L6" s="3"/>
      <c r="M6" s="11" t="s">
        <v>4</v>
      </c>
      <c r="N6" s="5"/>
      <c r="O6" s="4"/>
    </row>
    <row r="7" spans="2:15" ht="15.75" thickBot="1">
      <c r="B7" s="34" t="s">
        <v>36</v>
      </c>
      <c r="C7" s="35" t="str">
        <f>VLOOKUP($B$7,$B$8:$D$22,2,0)</f>
        <v>REICHEL/PUGH 45</v>
      </c>
      <c r="D7" s="39">
        <f>VLOOKUP($B$7,$B$8:$D$22,3,0)</f>
        <v>1.316</v>
      </c>
      <c r="E7" s="14">
        <v>0.5</v>
      </c>
      <c r="F7" s="15">
        <v>0.5833333333333334</v>
      </c>
      <c r="G7" s="14">
        <v>0.6666666666666666</v>
      </c>
      <c r="H7" s="15">
        <v>0.75</v>
      </c>
      <c r="I7" s="14">
        <v>0.833333333333334</v>
      </c>
      <c r="J7" s="15">
        <v>0.9166666666666666</v>
      </c>
      <c r="K7" s="14">
        <v>0.9583333333333334</v>
      </c>
      <c r="L7" s="14">
        <v>0.1388888888888889</v>
      </c>
      <c r="M7" s="15">
        <v>0.15277777777777776</v>
      </c>
      <c r="N7" s="15">
        <v>0.16666666666666666</v>
      </c>
      <c r="O7" s="16">
        <v>0.18055555555555555</v>
      </c>
    </row>
    <row r="8" spans="1:15" ht="15" thickTop="1">
      <c r="A8" s="13">
        <v>1</v>
      </c>
      <c r="B8" s="17" t="s">
        <v>36</v>
      </c>
      <c r="C8" s="36" t="s">
        <v>42</v>
      </c>
      <c r="D8" s="40">
        <v>1.316</v>
      </c>
      <c r="E8" s="18">
        <f>E$7*($D$7/$D8-1)*24*3600/60</f>
        <v>0</v>
      </c>
      <c r="F8" s="19">
        <f aca="true" t="shared" si="0" ref="E8:F11">F$7*($D$7/$D8-1)*24*3600/60</f>
        <v>0</v>
      </c>
      <c r="G8" s="19">
        <f aca="true" t="shared" si="1" ref="G8:J11">G$7*($D$7/$D8-1)*24*3600/60</f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aca="true" t="shared" si="2" ref="K8:O9">K$7*($D$7/$D8-1)*24*3600/60</f>
        <v>0</v>
      </c>
      <c r="L8" s="20">
        <f t="shared" si="2"/>
        <v>0</v>
      </c>
      <c r="M8" s="21">
        <f t="shared" si="2"/>
        <v>0</v>
      </c>
      <c r="N8" s="21">
        <f t="shared" si="2"/>
        <v>0</v>
      </c>
      <c r="O8" s="22">
        <f t="shared" si="2"/>
        <v>0</v>
      </c>
    </row>
    <row r="9" spans="1:15" ht="14.25">
      <c r="A9" s="13">
        <v>2</v>
      </c>
      <c r="B9" s="23" t="s">
        <v>21</v>
      </c>
      <c r="C9" s="30" t="s">
        <v>26</v>
      </c>
      <c r="D9" s="41">
        <v>1.145</v>
      </c>
      <c r="E9" s="24">
        <f t="shared" si="0"/>
        <v>107.52838427947596</v>
      </c>
      <c r="F9" s="25">
        <f t="shared" si="0"/>
        <v>125.44978165938865</v>
      </c>
      <c r="G9" s="25">
        <f t="shared" si="1"/>
        <v>143.3711790393013</v>
      </c>
      <c r="H9" s="25">
        <f t="shared" si="1"/>
        <v>161.29257641921396</v>
      </c>
      <c r="I9" s="25">
        <f t="shared" si="1"/>
        <v>179.21397379912676</v>
      </c>
      <c r="J9" s="25">
        <f t="shared" si="1"/>
        <v>197.13537117903925</v>
      </c>
      <c r="K9" s="25">
        <f t="shared" si="2"/>
        <v>206.0960698689956</v>
      </c>
      <c r="L9" s="26">
        <f t="shared" si="2"/>
        <v>29.86899563318777</v>
      </c>
      <c r="M9" s="25">
        <f t="shared" si="2"/>
        <v>32.855895196506545</v>
      </c>
      <c r="N9" s="25">
        <f t="shared" si="2"/>
        <v>35.842794759825324</v>
      </c>
      <c r="O9" s="27">
        <f t="shared" si="2"/>
        <v>38.82969432314409</v>
      </c>
    </row>
    <row r="10" spans="1:15" ht="14.25">
      <c r="A10" s="13">
        <v>3</v>
      </c>
      <c r="B10" s="23" t="s">
        <v>17</v>
      </c>
      <c r="C10" s="30" t="s">
        <v>27</v>
      </c>
      <c r="D10" s="41">
        <v>1.121</v>
      </c>
      <c r="E10" s="24">
        <f>E$7*($D$7/$D10-1)*24*3600/60</f>
        <v>125.2453166815344</v>
      </c>
      <c r="F10" s="25">
        <f t="shared" si="0"/>
        <v>146.1195361284568</v>
      </c>
      <c r="G10" s="25">
        <f t="shared" si="1"/>
        <v>166.9937555753792</v>
      </c>
      <c r="H10" s="25">
        <f t="shared" si="1"/>
        <v>187.86797502230158</v>
      </c>
      <c r="I10" s="25">
        <f t="shared" si="1"/>
        <v>208.74219446922416</v>
      </c>
      <c r="J10" s="25">
        <f t="shared" si="1"/>
        <v>229.6164139161464</v>
      </c>
      <c r="K10" s="25">
        <f>K$7*($D$7/$D10-1)*24*3600/60</f>
        <v>240.05352363960762</v>
      </c>
      <c r="L10" s="26">
        <f aca="true" t="shared" si="3" ref="L10:O22">L$7*($D$7/$D10-1)*24*3600/60</f>
        <v>34.79036574487067</v>
      </c>
      <c r="M10" s="25">
        <f t="shared" si="3"/>
        <v>38.269402319357724</v>
      </c>
      <c r="N10" s="25">
        <f t="shared" si="3"/>
        <v>41.7484388938448</v>
      </c>
      <c r="O10" s="27">
        <f t="shared" si="3"/>
        <v>45.22747546833186</v>
      </c>
    </row>
    <row r="11" spans="1:15" ht="14.25">
      <c r="A11" s="13">
        <v>4</v>
      </c>
      <c r="B11" s="23" t="s">
        <v>37</v>
      </c>
      <c r="C11" s="30" t="s">
        <v>43</v>
      </c>
      <c r="D11" s="41">
        <v>1.092</v>
      </c>
      <c r="E11" s="24">
        <f t="shared" si="0"/>
        <v>147.69230769230765</v>
      </c>
      <c r="F11" s="25">
        <f t="shared" si="0"/>
        <v>172.3076923076923</v>
      </c>
      <c r="G11" s="25">
        <f t="shared" si="1"/>
        <v>196.92307692307685</v>
      </c>
      <c r="H11" s="25">
        <f t="shared" si="1"/>
        <v>221.53846153846146</v>
      </c>
      <c r="I11" s="25">
        <f t="shared" si="1"/>
        <v>246.15384615384627</v>
      </c>
      <c r="J11" s="25">
        <f t="shared" si="1"/>
        <v>270.76923076923066</v>
      </c>
      <c r="K11" s="25">
        <f>K$7*($D$7/$D11-1)*24*3600/60</f>
        <v>283.076923076923</v>
      </c>
      <c r="L11" s="26">
        <f t="shared" si="3"/>
        <v>41.025641025641015</v>
      </c>
      <c r="M11" s="25">
        <f t="shared" si="3"/>
        <v>45.12820512820511</v>
      </c>
      <c r="N11" s="25">
        <f t="shared" si="3"/>
        <v>49.23076923076921</v>
      </c>
      <c r="O11" s="27">
        <f t="shared" si="3"/>
        <v>53.33333333333332</v>
      </c>
    </row>
    <row r="12" spans="1:15" ht="14.25">
      <c r="A12" s="13">
        <v>5</v>
      </c>
      <c r="B12" s="23" t="s">
        <v>7</v>
      </c>
      <c r="C12" s="30" t="s">
        <v>9</v>
      </c>
      <c r="D12" s="41">
        <v>1.089</v>
      </c>
      <c r="E12" s="24">
        <f>E$7*($D$7/$D12-1)*24*3600/60</f>
        <v>150.08264462809925</v>
      </c>
      <c r="F12" s="25">
        <f aca="true" t="shared" si="4" ref="E12:K22">F$7*($D$7/$D12-1)*24*3600/60</f>
        <v>175.0964187327824</v>
      </c>
      <c r="G12" s="25">
        <f t="shared" si="4"/>
        <v>200.1101928374656</v>
      </c>
      <c r="H12" s="25">
        <f t="shared" si="4"/>
        <v>225.12396694214883</v>
      </c>
      <c r="I12" s="25">
        <f t="shared" si="4"/>
        <v>250.13774104683225</v>
      </c>
      <c r="J12" s="25">
        <f t="shared" si="4"/>
        <v>275.1515151515152</v>
      </c>
      <c r="K12" s="25">
        <f t="shared" si="4"/>
        <v>287.6584022038569</v>
      </c>
      <c r="L12" s="26">
        <f t="shared" si="3"/>
        <v>41.689623507805344</v>
      </c>
      <c r="M12" s="25">
        <f t="shared" si="3"/>
        <v>45.85858585858587</v>
      </c>
      <c r="N12" s="25">
        <f t="shared" si="3"/>
        <v>50.0275482093664</v>
      </c>
      <c r="O12" s="27">
        <f t="shared" si="3"/>
        <v>54.19651056014695</v>
      </c>
    </row>
    <row r="13" spans="1:15" ht="14.25">
      <c r="A13" s="13">
        <v>6</v>
      </c>
      <c r="B13" s="23" t="s">
        <v>23</v>
      </c>
      <c r="C13" s="37" t="s">
        <v>29</v>
      </c>
      <c r="D13" s="41">
        <v>1.087</v>
      </c>
      <c r="E13" s="24">
        <f t="shared" si="4"/>
        <v>151.68353265869365</v>
      </c>
      <c r="F13" s="25">
        <f t="shared" si="4"/>
        <v>176.96412143514263</v>
      </c>
      <c r="G13" s="25">
        <f t="shared" si="4"/>
        <v>202.24471021159155</v>
      </c>
      <c r="H13" s="25">
        <f t="shared" si="4"/>
        <v>227.52529898804048</v>
      </c>
      <c r="I13" s="25">
        <f t="shared" si="4"/>
        <v>252.80588776448965</v>
      </c>
      <c r="J13" s="25">
        <f t="shared" si="4"/>
        <v>278.0864765409384</v>
      </c>
      <c r="K13" s="25">
        <f t="shared" si="4"/>
        <v>290.72677092916285</v>
      </c>
      <c r="L13" s="26">
        <f t="shared" si="3"/>
        <v>42.13431462741491</v>
      </c>
      <c r="M13" s="25">
        <f t="shared" si="3"/>
        <v>46.34774609015639</v>
      </c>
      <c r="N13" s="25">
        <f t="shared" si="3"/>
        <v>50.56117755289789</v>
      </c>
      <c r="O13" s="27">
        <f t="shared" si="3"/>
        <v>54.77460901563938</v>
      </c>
    </row>
    <row r="14" spans="1:15" ht="14.25">
      <c r="A14" s="13">
        <v>7</v>
      </c>
      <c r="B14" s="23" t="s">
        <v>38</v>
      </c>
      <c r="C14" s="30" t="s">
        <v>44</v>
      </c>
      <c r="D14" s="41">
        <v>1.085</v>
      </c>
      <c r="E14" s="24">
        <f t="shared" si="4"/>
        <v>153.29032258064515</v>
      </c>
      <c r="F14" s="25">
        <f t="shared" si="4"/>
        <v>178.83870967741936</v>
      </c>
      <c r="G14" s="25">
        <f t="shared" si="4"/>
        <v>204.3870967741935</v>
      </c>
      <c r="H14" s="25">
        <f t="shared" si="4"/>
        <v>229.93548387096774</v>
      </c>
      <c r="I14" s="25">
        <f t="shared" si="4"/>
        <v>255.48387096774212</v>
      </c>
      <c r="J14" s="25">
        <f t="shared" si="4"/>
        <v>281.0322580645161</v>
      </c>
      <c r="K14" s="25">
        <f t="shared" si="4"/>
        <v>293.80645161290323</v>
      </c>
      <c r="L14" s="26">
        <f t="shared" si="3"/>
        <v>42.58064516129032</v>
      </c>
      <c r="M14" s="25">
        <f t="shared" si="3"/>
        <v>46.83870967741935</v>
      </c>
      <c r="N14" s="25">
        <f t="shared" si="3"/>
        <v>51.09677419354838</v>
      </c>
      <c r="O14" s="27">
        <f t="shared" si="3"/>
        <v>55.354838709677416</v>
      </c>
    </row>
    <row r="15" spans="1:15" ht="14.25">
      <c r="A15" s="13">
        <v>8</v>
      </c>
      <c r="B15" s="23" t="s">
        <v>39</v>
      </c>
      <c r="C15" s="30" t="s">
        <v>45</v>
      </c>
      <c r="D15" s="41">
        <v>1.083</v>
      </c>
      <c r="E15" s="24">
        <f>E$7*($D$7/$D15-1)*24*3600/60</f>
        <v>154.90304709141284</v>
      </c>
      <c r="F15" s="25">
        <f t="shared" si="4"/>
        <v>180.72022160664838</v>
      </c>
      <c r="G15" s="25">
        <f t="shared" si="4"/>
        <v>206.53739612188383</v>
      </c>
      <c r="H15" s="25">
        <f t="shared" si="4"/>
        <v>232.35457063711928</v>
      </c>
      <c r="I15" s="25">
        <f t="shared" si="4"/>
        <v>258.17174515235496</v>
      </c>
      <c r="J15" s="25">
        <f t="shared" si="4"/>
        <v>283.9889196675902</v>
      </c>
      <c r="K15" s="25">
        <f t="shared" si="4"/>
        <v>296.897506925208</v>
      </c>
      <c r="L15" s="26">
        <f t="shared" si="3"/>
        <v>43.028624192059134</v>
      </c>
      <c r="M15" s="25">
        <f t="shared" si="3"/>
        <v>47.331486611265035</v>
      </c>
      <c r="N15" s="25">
        <f t="shared" si="3"/>
        <v>51.63434903047096</v>
      </c>
      <c r="O15" s="27">
        <f t="shared" si="3"/>
        <v>55.93721144967686</v>
      </c>
    </row>
    <row r="16" spans="1:15" ht="14.25">
      <c r="A16" s="13">
        <v>9</v>
      </c>
      <c r="B16" s="23" t="s">
        <v>22</v>
      </c>
      <c r="C16" s="30" t="s">
        <v>28</v>
      </c>
      <c r="D16" s="41">
        <v>1.083</v>
      </c>
      <c r="E16" s="24">
        <f t="shared" si="4"/>
        <v>154.90304709141284</v>
      </c>
      <c r="F16" s="25">
        <f t="shared" si="4"/>
        <v>180.72022160664838</v>
      </c>
      <c r="G16" s="25">
        <f t="shared" si="4"/>
        <v>206.53739612188383</v>
      </c>
      <c r="H16" s="25">
        <f t="shared" si="4"/>
        <v>232.35457063711928</v>
      </c>
      <c r="I16" s="25">
        <f t="shared" si="4"/>
        <v>258.17174515235496</v>
      </c>
      <c r="J16" s="25">
        <f t="shared" si="4"/>
        <v>283.9889196675902</v>
      </c>
      <c r="K16" s="25">
        <f t="shared" si="4"/>
        <v>296.897506925208</v>
      </c>
      <c r="L16" s="26">
        <f t="shared" si="3"/>
        <v>43.028624192059134</v>
      </c>
      <c r="M16" s="25">
        <f t="shared" si="3"/>
        <v>47.331486611265035</v>
      </c>
      <c r="N16" s="25">
        <f t="shared" si="3"/>
        <v>51.63434903047096</v>
      </c>
      <c r="O16" s="27">
        <f t="shared" si="3"/>
        <v>55.93721144967686</v>
      </c>
    </row>
    <row r="17" spans="1:15" ht="14.25">
      <c r="A17" s="13">
        <v>10</v>
      </c>
      <c r="B17" s="23" t="s">
        <v>24</v>
      </c>
      <c r="C17" s="30" t="s">
        <v>31</v>
      </c>
      <c r="D17" s="41">
        <v>1.049</v>
      </c>
      <c r="E17" s="24">
        <f t="shared" si="4"/>
        <v>183.26024785510023</v>
      </c>
      <c r="F17" s="25">
        <f t="shared" si="4"/>
        <v>213.8036224976169</v>
      </c>
      <c r="G17" s="25">
        <f t="shared" si="4"/>
        <v>244.34699714013362</v>
      </c>
      <c r="H17" s="25">
        <f t="shared" si="4"/>
        <v>274.89037178265033</v>
      </c>
      <c r="I17" s="25">
        <f t="shared" si="4"/>
        <v>305.43374642516727</v>
      </c>
      <c r="J17" s="25">
        <f t="shared" si="4"/>
        <v>335.9771210676837</v>
      </c>
      <c r="K17" s="25">
        <f t="shared" si="4"/>
        <v>351.2488083889421</v>
      </c>
      <c r="L17" s="26">
        <f t="shared" si="3"/>
        <v>50.905624404194505</v>
      </c>
      <c r="M17" s="25">
        <f t="shared" si="3"/>
        <v>55.996186844613945</v>
      </c>
      <c r="N17" s="25">
        <f t="shared" si="3"/>
        <v>61.086749285033406</v>
      </c>
      <c r="O17" s="27">
        <f t="shared" si="3"/>
        <v>66.17731172545285</v>
      </c>
    </row>
    <row r="18" spans="1:15" ht="14.25">
      <c r="A18" s="13">
        <v>11</v>
      </c>
      <c r="B18" s="29" t="s">
        <v>20</v>
      </c>
      <c r="C18" s="30" t="s">
        <v>30</v>
      </c>
      <c r="D18" s="41">
        <v>1.048</v>
      </c>
      <c r="E18" s="24">
        <f t="shared" si="4"/>
        <v>184.1221374045802</v>
      </c>
      <c r="F18" s="25">
        <f t="shared" si="4"/>
        <v>214.80916030534354</v>
      </c>
      <c r="G18" s="25">
        <f t="shared" si="4"/>
        <v>245.4961832061069</v>
      </c>
      <c r="H18" s="25">
        <f t="shared" si="4"/>
        <v>276.1832061068703</v>
      </c>
      <c r="I18" s="25">
        <f t="shared" si="4"/>
        <v>306.87022900763384</v>
      </c>
      <c r="J18" s="25">
        <f t="shared" si="4"/>
        <v>337.557251908397</v>
      </c>
      <c r="K18" s="25">
        <f t="shared" si="4"/>
        <v>352.9007633587787</v>
      </c>
      <c r="L18" s="26">
        <f t="shared" si="3"/>
        <v>51.14503816793894</v>
      </c>
      <c r="M18" s="25">
        <f t="shared" si="3"/>
        <v>56.25954198473282</v>
      </c>
      <c r="N18" s="25">
        <f t="shared" si="3"/>
        <v>61.37404580152673</v>
      </c>
      <c r="O18" s="27">
        <f t="shared" si="3"/>
        <v>66.48854961832062</v>
      </c>
    </row>
    <row r="19" spans="1:15" ht="14.25">
      <c r="A19" s="13">
        <v>12</v>
      </c>
      <c r="B19" s="23" t="s">
        <v>40</v>
      </c>
      <c r="C19" s="30" t="s">
        <v>32</v>
      </c>
      <c r="D19" s="41">
        <v>1.028</v>
      </c>
      <c r="E19" s="24">
        <f t="shared" si="4"/>
        <v>201.71206225680942</v>
      </c>
      <c r="F19" s="25">
        <f t="shared" si="4"/>
        <v>235.33073929961103</v>
      </c>
      <c r="G19" s="25">
        <f t="shared" si="4"/>
        <v>268.9494163424126</v>
      </c>
      <c r="H19" s="25">
        <f t="shared" si="4"/>
        <v>302.5680933852141</v>
      </c>
      <c r="I19" s="25">
        <f t="shared" si="4"/>
        <v>336.18677042801596</v>
      </c>
      <c r="J19" s="25">
        <f t="shared" si="4"/>
        <v>369.8054474708172</v>
      </c>
      <c r="K19" s="25">
        <f t="shared" si="4"/>
        <v>386.61478599221806</v>
      </c>
      <c r="L19" s="26">
        <f t="shared" si="3"/>
        <v>56.03112840466928</v>
      </c>
      <c r="M19" s="25">
        <f t="shared" si="3"/>
        <v>61.63424124513621</v>
      </c>
      <c r="N19" s="25">
        <f t="shared" si="3"/>
        <v>67.23735408560314</v>
      </c>
      <c r="O19" s="27">
        <f t="shared" si="3"/>
        <v>72.84046692607008</v>
      </c>
    </row>
    <row r="20" spans="1:15" ht="14.25">
      <c r="A20" s="13">
        <v>13</v>
      </c>
      <c r="B20" s="29" t="s">
        <v>41</v>
      </c>
      <c r="C20" s="30" t="s">
        <v>46</v>
      </c>
      <c r="D20" s="41">
        <v>1.008</v>
      </c>
      <c r="E20" s="24">
        <f t="shared" si="4"/>
        <v>220.00000000000003</v>
      </c>
      <c r="F20" s="25">
        <f t="shared" si="4"/>
        <v>256.66666666666674</v>
      </c>
      <c r="G20" s="25">
        <f t="shared" si="4"/>
        <v>293.3333333333333</v>
      </c>
      <c r="H20" s="25">
        <f t="shared" si="4"/>
        <v>330</v>
      </c>
      <c r="I20" s="25">
        <f t="shared" si="4"/>
        <v>366.666666666667</v>
      </c>
      <c r="J20" s="25">
        <f t="shared" si="4"/>
        <v>403.33333333333337</v>
      </c>
      <c r="K20" s="25">
        <f t="shared" si="4"/>
        <v>421.66666666666674</v>
      </c>
      <c r="L20" s="26">
        <f t="shared" si="3"/>
        <v>61.111111111111114</v>
      </c>
      <c r="M20" s="25">
        <f t="shared" si="3"/>
        <v>67.22222222222221</v>
      </c>
      <c r="N20" s="25">
        <f t="shared" si="3"/>
        <v>73.33333333333333</v>
      </c>
      <c r="O20" s="27">
        <f t="shared" si="3"/>
        <v>79.44444444444444</v>
      </c>
    </row>
    <row r="21" spans="1:15" ht="14.25">
      <c r="A21" s="13">
        <v>14</v>
      </c>
      <c r="B21" s="29" t="s">
        <v>25</v>
      </c>
      <c r="C21" s="30" t="s">
        <v>33</v>
      </c>
      <c r="D21" s="41">
        <v>1.007</v>
      </c>
      <c r="E21" s="24">
        <f t="shared" si="4"/>
        <v>220.9334657398214</v>
      </c>
      <c r="F21" s="25">
        <f t="shared" si="4"/>
        <v>257.75571002979166</v>
      </c>
      <c r="G21" s="25">
        <f t="shared" si="4"/>
        <v>294.5779543197619</v>
      </c>
      <c r="H21" s="25">
        <f t="shared" si="4"/>
        <v>331.40019860973206</v>
      </c>
      <c r="I21" s="25">
        <f t="shared" si="4"/>
        <v>368.2224428997026</v>
      </c>
      <c r="J21" s="25">
        <f t="shared" si="4"/>
        <v>405.04468718967263</v>
      </c>
      <c r="K21" s="25">
        <f t="shared" si="4"/>
        <v>423.4558093346578</v>
      </c>
      <c r="L21" s="26">
        <f t="shared" si="3"/>
        <v>61.370407149950395</v>
      </c>
      <c r="M21" s="25">
        <f t="shared" si="3"/>
        <v>67.50744786494543</v>
      </c>
      <c r="N21" s="25">
        <f t="shared" si="3"/>
        <v>73.64448857994047</v>
      </c>
      <c r="O21" s="27">
        <f t="shared" si="3"/>
        <v>79.78152929493551</v>
      </c>
    </row>
    <row r="22" spans="1:15" ht="15" thickBot="1">
      <c r="A22" s="13">
        <v>15</v>
      </c>
      <c r="B22" s="45" t="s">
        <v>8</v>
      </c>
      <c r="C22" s="46" t="s">
        <v>34</v>
      </c>
      <c r="D22" s="47">
        <v>0.955</v>
      </c>
      <c r="E22" s="48">
        <f t="shared" si="4"/>
        <v>272.16753926701574</v>
      </c>
      <c r="F22" s="49">
        <f t="shared" si="4"/>
        <v>317.5287958115184</v>
      </c>
      <c r="G22" s="49">
        <f t="shared" si="4"/>
        <v>362.89005235602093</v>
      </c>
      <c r="H22" s="49">
        <f t="shared" si="4"/>
        <v>408.25130890052355</v>
      </c>
      <c r="I22" s="49">
        <f t="shared" si="4"/>
        <v>453.61256544502663</v>
      </c>
      <c r="J22" s="49">
        <f t="shared" si="4"/>
        <v>498.97382198952874</v>
      </c>
      <c r="K22" s="49">
        <f t="shared" si="4"/>
        <v>521.6544502617802</v>
      </c>
      <c r="L22" s="50">
        <f t="shared" si="3"/>
        <v>75.6020942408377</v>
      </c>
      <c r="M22" s="49">
        <f t="shared" si="3"/>
        <v>83.16230366492147</v>
      </c>
      <c r="N22" s="49">
        <f t="shared" si="3"/>
        <v>90.72251308900523</v>
      </c>
      <c r="O22" s="51">
        <f t="shared" si="3"/>
        <v>98.28272251308903</v>
      </c>
    </row>
    <row r="23" spans="2:15" ht="13.5">
      <c r="B23" s="52"/>
      <c r="C23" s="52"/>
      <c r="D23" s="5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5" ht="10.5" customHeight="1">
      <c r="B25" s="42" t="s">
        <v>0</v>
      </c>
    </row>
    <row r="26" ht="10.5" customHeight="1">
      <c r="B26" s="43" t="s">
        <v>11</v>
      </c>
    </row>
    <row r="27" ht="10.5" customHeight="1">
      <c r="B27" s="44" t="s">
        <v>12</v>
      </c>
    </row>
    <row r="28" ht="10.5" customHeight="1">
      <c r="B28" s="44" t="s">
        <v>13</v>
      </c>
    </row>
    <row r="29" ht="10.5" customHeight="1">
      <c r="B29" s="44" t="s">
        <v>14</v>
      </c>
    </row>
    <row r="30" ht="10.5" customHeight="1">
      <c r="B30" s="44" t="s">
        <v>15</v>
      </c>
    </row>
    <row r="31" ht="10.5" customHeight="1">
      <c r="B31" s="43" t="s">
        <v>16</v>
      </c>
    </row>
    <row r="32" ht="10.5" customHeight="1">
      <c r="B32" s="43" t="s">
        <v>2</v>
      </c>
    </row>
    <row r="36" ht="13.5">
      <c r="E36" s="28"/>
    </row>
  </sheetData>
  <sheetProtection/>
  <conditionalFormatting sqref="E8:O22">
    <cfRule type="cellIs" priority="1" dxfId="1" operator="lessThan" stopIfTrue="1">
      <formula>0</formula>
    </cfRule>
  </conditionalFormatting>
  <dataValidations count="1">
    <dataValidation type="list" allowBlank="1" showInputMessage="1" showErrorMessage="1" sqref="B7">
      <formula1>$B$8:$B$22</formula1>
    </dataValidation>
  </dataValidations>
  <printOptions/>
  <pageMargins left="0.36" right="0.1968503937007874" top="0.38" bottom="0.3937007874015748" header="0.2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マリンデザインシステム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user</cp:lastModifiedBy>
  <cp:lastPrinted>2015-05-26T17:06:24Z</cp:lastPrinted>
  <dcterms:created xsi:type="dcterms:W3CDTF">2001-08-07T06:01:32Z</dcterms:created>
  <dcterms:modified xsi:type="dcterms:W3CDTF">2018-05-25T03:24:33Z</dcterms:modified>
  <cp:category/>
  <cp:version/>
  <cp:contentType/>
  <cp:contentStatus/>
</cp:coreProperties>
</file>