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461" windowWidth="18390" windowHeight="8955" activeTab="0"/>
  </bookViews>
  <sheets>
    <sheet name="大島レース2017時間差表" sheetId="1" r:id="rId1"/>
  </sheets>
  <definedNames>
    <definedName name="_xlnm.Print_Area" localSheetId="0">'大島レース2017時間差表'!$B$1:$O$22</definedName>
  </definedNames>
  <calcPr fullCalcOnLoad="1"/>
</workbook>
</file>

<file path=xl/sharedStrings.xml><?xml version="1.0" encoding="utf-8"?>
<sst xmlns="http://schemas.openxmlformats.org/spreadsheetml/2006/main" count="28" uniqueCount="27">
  <si>
    <t>コメント</t>
  </si>
  <si>
    <t>スクラッチボート枠内のデータ（赤字部分）を入れ替えれば、その艇を基準とした時間差表を作成することができます。</t>
  </si>
  <si>
    <t>ScratchBoat所要時間</t>
  </si>
  <si>
    <t>初島回航参考時間差</t>
  </si>
  <si>
    <t>時間差：分表示</t>
  </si>
  <si>
    <t>※注意：　このスクラッチシートは参考用です</t>
  </si>
  <si>
    <t>GEFION</t>
  </si>
  <si>
    <t>ScratchBoat</t>
  </si>
  <si>
    <t>本表はスクラッチボートと他艇との時間差を表示しています。</t>
  </si>
  <si>
    <t>スクラッチボート（B7セル）に自艇またはライバル艇をセットします。</t>
  </si>
  <si>
    <t>スクラッチボートが赤太文字（E7：K7)の所要時間でフィニッシュまたは特定の地点を通過するとしたら、</t>
  </si>
  <si>
    <t>青文字の艇（B8～B24)は表の時間差(分）で修正時間がイーブンになります。</t>
  </si>
  <si>
    <t>マイナスは先行する必要があり、プラスは遅れをとっても修正でイーブンに</t>
  </si>
  <si>
    <t>スクラッチボートの所要時間に対応した時間差を表示していますが、所要時間（赤太字E7～O7）を変更することも可能です。</t>
  </si>
  <si>
    <t>SEAM 33</t>
  </si>
  <si>
    <t>RACE:　</t>
  </si>
  <si>
    <t>CRESCENT II</t>
  </si>
  <si>
    <t>第６7回大島レース</t>
  </si>
  <si>
    <t>TREKKEE</t>
  </si>
  <si>
    <t>O &amp; S</t>
  </si>
  <si>
    <t>NAPOLI</t>
  </si>
  <si>
    <t>MUIR 40 Custom</t>
  </si>
  <si>
    <t>YAMAHA 33S</t>
  </si>
  <si>
    <t>VITE 31 BK</t>
  </si>
  <si>
    <t>BALTIC 35</t>
  </si>
  <si>
    <t>ToT</t>
  </si>
  <si>
    <t>ORC (Time on Time)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</si>
</sst>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_ "/>
    <numFmt numFmtId="181" formatCode="0.000_ "/>
    <numFmt numFmtId="182" formatCode="0.0000_ "/>
    <numFmt numFmtId="183" formatCode="0.00_ "/>
    <numFmt numFmtId="184" formatCode="0_ "/>
    <numFmt numFmtId="185" formatCode="0.0000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5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u val="single"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>
        <color indexed="55"/>
      </bottom>
    </border>
    <border>
      <left>
        <color indexed="63"/>
      </left>
      <right style="thin"/>
      <top style="medium"/>
      <bottom style="hair">
        <color indexed="55"/>
      </bottom>
    </border>
    <border>
      <left style="thin"/>
      <right style="medium"/>
      <top style="medium"/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double"/>
    </border>
    <border>
      <left>
        <color indexed="63"/>
      </left>
      <right>
        <color indexed="63"/>
      </right>
      <top style="hair">
        <color indexed="55"/>
      </top>
      <bottom style="double"/>
    </border>
    <border>
      <left style="thin"/>
      <right style="medium"/>
      <top style="hair">
        <color indexed="55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1" fontId="4" fillId="0" borderId="10" xfId="0" applyNumberFormat="1" applyFont="1" applyBorder="1" applyAlignment="1">
      <alignment/>
    </xf>
    <xf numFmtId="21" fontId="4" fillId="0" borderId="11" xfId="0" applyNumberFormat="1" applyFont="1" applyBorder="1" applyAlignment="1">
      <alignment/>
    </xf>
    <xf numFmtId="21" fontId="4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21" fontId="4" fillId="0" borderId="12" xfId="0" applyNumberFormat="1" applyFont="1" applyBorder="1" applyAlignment="1">
      <alignment/>
    </xf>
    <xf numFmtId="21" fontId="4" fillId="0" borderId="13" xfId="0" applyNumberFormat="1" applyFont="1" applyBorder="1" applyAlignment="1">
      <alignment/>
    </xf>
    <xf numFmtId="21" fontId="4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1" fontId="9" fillId="0" borderId="14" xfId="0" applyNumberFormat="1" applyFont="1" applyBorder="1" applyAlignment="1">
      <alignment/>
    </xf>
    <xf numFmtId="21" fontId="9" fillId="0" borderId="15" xfId="0" applyNumberFormat="1" applyFont="1" applyBorder="1" applyAlignment="1">
      <alignment/>
    </xf>
    <xf numFmtId="21" fontId="9" fillId="0" borderId="16" xfId="0" applyNumberFormat="1" applyFont="1" applyBorder="1" applyAlignment="1">
      <alignment/>
    </xf>
    <xf numFmtId="0" fontId="10" fillId="0" borderId="17" xfId="0" applyFont="1" applyBorder="1" applyAlignment="1">
      <alignment/>
    </xf>
    <xf numFmtId="183" fontId="11" fillId="0" borderId="17" xfId="0" applyNumberFormat="1" applyFont="1" applyBorder="1" applyAlignment="1">
      <alignment/>
    </xf>
    <xf numFmtId="183" fontId="11" fillId="0" borderId="18" xfId="0" applyNumberFormat="1" applyFont="1" applyBorder="1" applyAlignment="1">
      <alignment/>
    </xf>
    <xf numFmtId="183" fontId="11" fillId="0" borderId="19" xfId="0" applyNumberFormat="1" applyFont="1" applyBorder="1" applyAlignment="1">
      <alignment/>
    </xf>
    <xf numFmtId="183" fontId="11" fillId="0" borderId="20" xfId="0" applyNumberFormat="1" applyFont="1" applyBorder="1" applyAlignment="1">
      <alignment/>
    </xf>
    <xf numFmtId="183" fontId="11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183" fontId="11" fillId="0" borderId="22" xfId="0" applyNumberFormat="1" applyFont="1" applyBorder="1" applyAlignment="1">
      <alignment/>
    </xf>
    <xf numFmtId="183" fontId="11" fillId="0" borderId="23" xfId="0" applyNumberFormat="1" applyFont="1" applyBorder="1" applyAlignment="1">
      <alignment/>
    </xf>
    <xf numFmtId="183" fontId="11" fillId="0" borderId="24" xfId="0" applyNumberFormat="1" applyFont="1" applyBorder="1" applyAlignment="1">
      <alignment/>
    </xf>
    <xf numFmtId="183" fontId="11" fillId="0" borderId="25" xfId="0" applyNumberFormat="1" applyFont="1" applyBorder="1" applyAlignment="1">
      <alignment/>
    </xf>
    <xf numFmtId="21" fontId="0" fillId="0" borderId="0" xfId="0" applyNumberFormat="1" applyAlignment="1">
      <alignment/>
    </xf>
    <xf numFmtId="0" fontId="13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82" fontId="10" fillId="0" borderId="20" xfId="0" applyNumberFormat="1" applyFont="1" applyBorder="1" applyAlignment="1">
      <alignment horizontal="center"/>
    </xf>
    <xf numFmtId="182" fontId="10" fillId="0" borderId="23" xfId="0" applyNumberFormat="1" applyFont="1" applyBorder="1" applyAlignment="1">
      <alignment horizontal="center"/>
    </xf>
    <xf numFmtId="182" fontId="8" fillId="0" borderId="32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PageLayoutView="0" workbookViewId="0" topLeftCell="C1">
      <selection activeCell="I21" sqref="I21"/>
    </sheetView>
  </sheetViews>
  <sheetFormatPr defaultColWidth="9.00390625" defaultRowHeight="13.5"/>
  <cols>
    <col min="1" max="1" width="6.25390625" style="0" customWidth="1"/>
    <col min="2" max="2" width="22.375" style="0" customWidth="1"/>
    <col min="3" max="3" width="16.625" style="0" customWidth="1"/>
    <col min="4" max="4" width="10.00390625" style="36" customWidth="1"/>
    <col min="5" max="15" width="8.625" style="0" customWidth="1"/>
    <col min="16" max="16" width="0.74609375" style="0" customWidth="1"/>
  </cols>
  <sheetData>
    <row r="1" ht="26.25" customHeight="1">
      <c r="B1" s="12" t="s">
        <v>5</v>
      </c>
    </row>
    <row r="2" ht="30" customHeight="1">
      <c r="B2" s="1" t="s">
        <v>26</v>
      </c>
    </row>
    <row r="3" spans="2:3" ht="13.5">
      <c r="B3" s="7" t="s">
        <v>15</v>
      </c>
      <c r="C3" s="8" t="s">
        <v>17</v>
      </c>
    </row>
    <row r="4" spans="2:3" ht="13.5">
      <c r="B4" s="2"/>
      <c r="C4" t="s">
        <v>4</v>
      </c>
    </row>
    <row r="5" ht="15" thickBot="1">
      <c r="B5" s="6"/>
    </row>
    <row r="6" spans="2:15" ht="15">
      <c r="B6" s="30" t="s">
        <v>7</v>
      </c>
      <c r="C6" s="31"/>
      <c r="D6" s="32" t="s">
        <v>25</v>
      </c>
      <c r="E6" s="3"/>
      <c r="F6" s="5"/>
      <c r="G6" s="11" t="s">
        <v>2</v>
      </c>
      <c r="H6" s="10"/>
      <c r="I6" s="9"/>
      <c r="J6" s="9"/>
      <c r="K6" s="9"/>
      <c r="L6" s="3"/>
      <c r="M6" s="11" t="s">
        <v>3</v>
      </c>
      <c r="N6" s="5"/>
      <c r="O6" s="4"/>
    </row>
    <row r="7" spans="2:15" ht="15.75" thickBot="1">
      <c r="B7" s="33" t="s">
        <v>18</v>
      </c>
      <c r="C7" s="34" t="str">
        <f>VLOOKUP($B$7,$B$8:$D$12,2,0)</f>
        <v>MUIR 40 Custom</v>
      </c>
      <c r="D7" s="44">
        <f>VLOOKUP($B$7,$B$8:$D$12,3,0)</f>
        <v>1.1312</v>
      </c>
      <c r="E7" s="14">
        <v>0.5</v>
      </c>
      <c r="F7" s="15">
        <v>0.5833333333333334</v>
      </c>
      <c r="G7" s="14">
        <v>0.6666666666666666</v>
      </c>
      <c r="H7" s="15">
        <v>0.75</v>
      </c>
      <c r="I7" s="14">
        <v>0.833333333333334</v>
      </c>
      <c r="J7" s="15">
        <v>0.9166666666666666</v>
      </c>
      <c r="K7" s="14">
        <v>0.9583333333333334</v>
      </c>
      <c r="L7" s="14">
        <v>0.1388888888888889</v>
      </c>
      <c r="M7" s="15">
        <v>0.15277777777777776</v>
      </c>
      <c r="N7" s="15">
        <v>0.16666666666666666</v>
      </c>
      <c r="O7" s="16">
        <v>0.18055555555555555</v>
      </c>
    </row>
    <row r="8" spans="1:15" ht="15" thickTop="1">
      <c r="A8" s="13">
        <v>1</v>
      </c>
      <c r="B8" s="17" t="s">
        <v>18</v>
      </c>
      <c r="C8" s="35" t="s">
        <v>21</v>
      </c>
      <c r="D8" s="42">
        <v>1.1312</v>
      </c>
      <c r="E8" s="18">
        <f>E$7*($D$7/$D8-1)*24*3600/60</f>
        <v>0</v>
      </c>
      <c r="F8" s="19">
        <f aca="true" t="shared" si="0" ref="E8:F11">F$7*($D$7/$D8-1)*24*3600/60</f>
        <v>0</v>
      </c>
      <c r="G8" s="19">
        <f aca="true" t="shared" si="1" ref="G8:J11">G$7*($D$7/$D8-1)*24*3600/60</f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aca="true" t="shared" si="2" ref="K8:O9">K$7*($D$7/$D8-1)*24*3600/60</f>
        <v>0</v>
      </c>
      <c r="L8" s="20">
        <f t="shared" si="2"/>
        <v>0</v>
      </c>
      <c r="M8" s="21">
        <f t="shared" si="2"/>
        <v>0</v>
      </c>
      <c r="N8" s="21">
        <f t="shared" si="2"/>
        <v>0</v>
      </c>
      <c r="O8" s="22">
        <f t="shared" si="2"/>
        <v>0</v>
      </c>
    </row>
    <row r="9" spans="1:15" ht="14.25">
      <c r="A9" s="13">
        <v>2</v>
      </c>
      <c r="B9" s="23" t="s">
        <v>19</v>
      </c>
      <c r="C9" s="29" t="s">
        <v>22</v>
      </c>
      <c r="D9" s="43">
        <v>1.0343</v>
      </c>
      <c r="E9" s="24">
        <f>E$7*($D$7/$D9-1)*24*3600/60</f>
        <v>67.45431692932424</v>
      </c>
      <c r="F9" s="25">
        <f t="shared" si="0"/>
        <v>78.6967030842116</v>
      </c>
      <c r="G9" s="25">
        <f t="shared" si="1"/>
        <v>89.93908923909899</v>
      </c>
      <c r="H9" s="25">
        <f t="shared" si="1"/>
        <v>101.18147539398636</v>
      </c>
      <c r="I9" s="25">
        <f t="shared" si="1"/>
        <v>112.42386154887384</v>
      </c>
      <c r="J9" s="25">
        <f t="shared" si="1"/>
        <v>123.66624770376112</v>
      </c>
      <c r="K9" s="25">
        <f t="shared" si="2"/>
        <v>129.2874407812048</v>
      </c>
      <c r="L9" s="26">
        <f t="shared" si="2"/>
        <v>18.737310258145623</v>
      </c>
      <c r="M9" s="25">
        <f t="shared" si="2"/>
        <v>20.61104128396018</v>
      </c>
      <c r="N9" s="25">
        <f t="shared" si="2"/>
        <v>22.484772309774748</v>
      </c>
      <c r="O9" s="27">
        <f t="shared" si="2"/>
        <v>24.35850333558931</v>
      </c>
    </row>
    <row r="10" spans="1:15" ht="14.25">
      <c r="A10" s="13">
        <v>3</v>
      </c>
      <c r="B10" s="23" t="s">
        <v>16</v>
      </c>
      <c r="C10" s="29" t="s">
        <v>14</v>
      </c>
      <c r="D10" s="43">
        <v>1.0158</v>
      </c>
      <c r="E10" s="24">
        <f>E$7*($D$7/$D10-1)*24*3600/60</f>
        <v>81.79562906083866</v>
      </c>
      <c r="F10" s="25">
        <f t="shared" si="0"/>
        <v>95.4282339043118</v>
      </c>
      <c r="G10" s="25">
        <f t="shared" si="1"/>
        <v>109.06083874778487</v>
      </c>
      <c r="H10" s="25">
        <f t="shared" si="1"/>
        <v>122.693443591258</v>
      </c>
      <c r="I10" s="25">
        <f t="shared" si="1"/>
        <v>136.3260484347312</v>
      </c>
      <c r="J10" s="25">
        <f t="shared" si="1"/>
        <v>149.95865327820422</v>
      </c>
      <c r="K10" s="25">
        <f>K$7*($D$7/$D10-1)*24*3600/60</f>
        <v>156.77495569994076</v>
      </c>
      <c r="L10" s="26">
        <f aca="true" t="shared" si="3" ref="L10:O12">L$7*($D$7/$D10-1)*24*3600/60</f>
        <v>22.72100807245518</v>
      </c>
      <c r="M10" s="25">
        <f t="shared" si="3"/>
        <v>24.9931088797007</v>
      </c>
      <c r="N10" s="25">
        <f t="shared" si="3"/>
        <v>27.265209686946218</v>
      </c>
      <c r="O10" s="27">
        <f t="shared" si="3"/>
        <v>29.53731049419174</v>
      </c>
    </row>
    <row r="11" spans="1:15" ht="14.25">
      <c r="A11" s="13">
        <v>4</v>
      </c>
      <c r="B11" s="23" t="s">
        <v>20</v>
      </c>
      <c r="C11" s="29" t="s">
        <v>23</v>
      </c>
      <c r="D11" s="43">
        <v>0.9889</v>
      </c>
      <c r="E11" s="24">
        <f t="shared" si="0"/>
        <v>103.60602689857417</v>
      </c>
      <c r="F11" s="25">
        <f t="shared" si="0"/>
        <v>120.87369804833656</v>
      </c>
      <c r="G11" s="25">
        <f t="shared" si="1"/>
        <v>138.1413691980989</v>
      </c>
      <c r="H11" s="25">
        <f t="shared" si="1"/>
        <v>155.40904034786126</v>
      </c>
      <c r="I11" s="25">
        <f t="shared" si="1"/>
        <v>172.67671149762378</v>
      </c>
      <c r="J11" s="25">
        <f t="shared" si="1"/>
        <v>189.94438264738594</v>
      </c>
      <c r="K11" s="25">
        <f>K$7*($D$7/$D11-1)*24*3600/60</f>
        <v>198.57821822226717</v>
      </c>
      <c r="L11" s="26">
        <f t="shared" si="3"/>
        <v>28.779451916270602</v>
      </c>
      <c r="M11" s="25">
        <f t="shared" si="3"/>
        <v>31.657397107897662</v>
      </c>
      <c r="N11" s="25">
        <f t="shared" si="3"/>
        <v>34.53534229952472</v>
      </c>
      <c r="O11" s="27">
        <f t="shared" si="3"/>
        <v>37.413287491151785</v>
      </c>
    </row>
    <row r="12" spans="1:15" ht="15" thickBot="1">
      <c r="A12" s="13">
        <v>5</v>
      </c>
      <c r="B12" s="23" t="s">
        <v>6</v>
      </c>
      <c r="C12" s="29" t="s">
        <v>24</v>
      </c>
      <c r="D12" s="43">
        <v>0.9246</v>
      </c>
      <c r="E12" s="24">
        <f>E$7*($D$7/$D12-1)*24*3600/60</f>
        <v>160.8825438027255</v>
      </c>
      <c r="F12" s="25">
        <f aca="true" t="shared" si="4" ref="F12:K12">F$7*($D$7/$D12-1)*24*3600/60</f>
        <v>187.6963011031798</v>
      </c>
      <c r="G12" s="25">
        <f t="shared" si="4"/>
        <v>214.51005840363402</v>
      </c>
      <c r="H12" s="25">
        <f t="shared" si="4"/>
        <v>241.32381570408828</v>
      </c>
      <c r="I12" s="25">
        <f t="shared" si="4"/>
        <v>268.13757300454273</v>
      </c>
      <c r="J12" s="25">
        <f t="shared" si="4"/>
        <v>294.95133030499676</v>
      </c>
      <c r="K12" s="25">
        <f t="shared" si="4"/>
        <v>308.3582089552239</v>
      </c>
      <c r="L12" s="26">
        <f t="shared" si="3"/>
        <v>44.689595500757086</v>
      </c>
      <c r="M12" s="25">
        <f t="shared" si="3"/>
        <v>49.15855505083278</v>
      </c>
      <c r="N12" s="25">
        <f t="shared" si="3"/>
        <v>53.627514600908505</v>
      </c>
      <c r="O12" s="27">
        <f t="shared" si="3"/>
        <v>58.09647415098421</v>
      </c>
    </row>
    <row r="13" spans="2:15" ht="13.5">
      <c r="B13" s="40"/>
      <c r="C13" s="40"/>
      <c r="D13" s="41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5" ht="10.5" customHeight="1">
      <c r="B15" s="37" t="s">
        <v>0</v>
      </c>
    </row>
    <row r="16" ht="10.5" customHeight="1">
      <c r="B16" s="38" t="s">
        <v>8</v>
      </c>
    </row>
    <row r="17" ht="10.5" customHeight="1">
      <c r="B17" s="39" t="s">
        <v>9</v>
      </c>
    </row>
    <row r="18" ht="10.5" customHeight="1">
      <c r="B18" s="39" t="s">
        <v>10</v>
      </c>
    </row>
    <row r="19" ht="10.5" customHeight="1">
      <c r="B19" s="39" t="s">
        <v>11</v>
      </c>
    </row>
    <row r="20" ht="10.5" customHeight="1">
      <c r="B20" s="39" t="s">
        <v>12</v>
      </c>
    </row>
    <row r="21" ht="10.5" customHeight="1">
      <c r="B21" s="38" t="s">
        <v>13</v>
      </c>
    </row>
    <row r="22" ht="10.5" customHeight="1">
      <c r="B22" s="38" t="s">
        <v>1</v>
      </c>
    </row>
    <row r="26" ht="13.5">
      <c r="E26" s="28"/>
    </row>
    <row r="27" ht="13.5">
      <c r="E27" s="28"/>
    </row>
    <row r="28" ht="13.5">
      <c r="E28" s="28"/>
    </row>
    <row r="29" ht="13.5">
      <c r="E29" s="28"/>
    </row>
    <row r="30" ht="13.5">
      <c r="E30" s="28"/>
    </row>
  </sheetData>
  <sheetProtection/>
  <conditionalFormatting sqref="E8:O12">
    <cfRule type="cellIs" priority="1" dxfId="1" operator="lessThan" stopIfTrue="1">
      <formula>0</formula>
    </cfRule>
  </conditionalFormatting>
  <dataValidations count="1">
    <dataValidation type="list" allowBlank="1" showInputMessage="1" showErrorMessage="1" sqref="B7">
      <formula1>$B$8:$B$12</formula1>
    </dataValidation>
  </dataValidations>
  <printOptions/>
  <pageMargins left="0.36" right="0.1968503937007874" top="0.38" bottom="0.3937007874015748" header="0.2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マリンデザインシステム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横山一郎</dc:creator>
  <cp:keywords/>
  <dc:description/>
  <cp:lastModifiedBy>user</cp:lastModifiedBy>
  <cp:lastPrinted>2015-05-26T17:06:24Z</cp:lastPrinted>
  <dcterms:created xsi:type="dcterms:W3CDTF">2001-08-07T06:01:32Z</dcterms:created>
  <dcterms:modified xsi:type="dcterms:W3CDTF">2017-05-26T16:00:34Z</dcterms:modified>
  <cp:category/>
  <cp:version/>
  <cp:contentType/>
  <cp:contentStatus/>
</cp:coreProperties>
</file>